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toma.sharepoint.com/Gedeelde documenten/Produits/Documents de prix/2024/"/>
    </mc:Choice>
  </mc:AlternateContent>
  <xr:revisionPtr revIDLastSave="1" documentId="8_{55B15170-4E27-4C8C-8A50-1E743C4BE62E}" xr6:coauthVersionLast="47" xr6:coauthVersionMax="47" xr10:uidLastSave="{5477D397-7B7D-4C9F-A5BD-2363B9C07CD6}"/>
  <bookViews>
    <workbookView xWindow="24" yWindow="744" windowWidth="23016" windowHeight="1221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" i="1" l="1"/>
  <c r="F57" i="1"/>
  <c r="F56" i="1"/>
  <c r="H56" i="1" s="1"/>
  <c r="F114" i="1"/>
  <c r="H114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97" i="1"/>
  <c r="H97" i="1" s="1"/>
  <c r="F96" i="1"/>
  <c r="H96" i="1" s="1"/>
  <c r="H92" i="1"/>
  <c r="F92" i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2" i="1"/>
  <c r="H82" i="1" s="1"/>
  <c r="F81" i="1"/>
  <c r="H81" i="1" s="1"/>
  <c r="F80" i="1"/>
  <c r="H80" i="1" s="1"/>
  <c r="F79" i="1"/>
  <c r="H79" i="1" s="1"/>
  <c r="F78" i="1"/>
  <c r="H78" i="1" s="1"/>
  <c r="F39" i="1"/>
  <c r="H39" i="1" s="1"/>
  <c r="F55" i="1"/>
  <c r="H55" i="1" s="1"/>
  <c r="F46" i="1"/>
  <c r="H46" i="1" s="1"/>
  <c r="F45" i="1"/>
  <c r="H45" i="1" s="1"/>
  <c r="H117" i="1" l="1"/>
  <c r="F33" i="1"/>
  <c r="H33" i="1" s="1"/>
  <c r="F34" i="1"/>
  <c r="H34" i="1" s="1"/>
  <c r="F14" i="1" l="1"/>
  <c r="H14" i="1" s="1"/>
  <c r="F17" i="1" l="1"/>
  <c r="H17" i="1" s="1"/>
  <c r="F18" i="1"/>
  <c r="H18" i="1" s="1"/>
  <c r="F19" i="1"/>
  <c r="H19" i="1" s="1"/>
  <c r="F16" i="1"/>
  <c r="H16" i="1" s="1"/>
  <c r="F51" i="1" l="1"/>
  <c r="H51" i="1" s="1"/>
  <c r="F29" i="1" l="1"/>
  <c r="H29" i="1" s="1"/>
  <c r="F13" i="1" l="1"/>
  <c r="H13" i="1" s="1"/>
  <c r="F53" i="1" l="1"/>
  <c r="H53" i="1" s="1"/>
  <c r="F54" i="1"/>
  <c r="H54" i="1" s="1"/>
  <c r="F52" i="1"/>
  <c r="H52" i="1" s="1"/>
  <c r="F40" i="1" l="1"/>
  <c r="H40" i="1" s="1"/>
  <c r="F41" i="1"/>
  <c r="H41" i="1" s="1"/>
  <c r="F38" i="1"/>
  <c r="H38" i="1" s="1"/>
  <c r="F50" i="1" l="1"/>
  <c r="H50" i="1" s="1"/>
  <c r="F24" i="1" l="1"/>
  <c r="H24" i="1" s="1"/>
  <c r="F25" i="1"/>
  <c r="H25" i="1" s="1"/>
  <c r="F26" i="1"/>
  <c r="H26" i="1" s="1"/>
  <c r="F27" i="1"/>
  <c r="H27" i="1" s="1"/>
  <c r="F28" i="1"/>
  <c r="H28" i="1" s="1"/>
  <c r="F23" i="1"/>
  <c r="H23" i="1" s="1"/>
  <c r="F8" i="1"/>
  <c r="H8" i="1" s="1"/>
  <c r="F9" i="1"/>
  <c r="H9" i="1" s="1"/>
  <c r="F11" i="1"/>
  <c r="H11" i="1" s="1"/>
  <c r="F12" i="1"/>
  <c r="H12" i="1" s="1"/>
  <c r="F7" i="1"/>
  <c r="H7" i="1" s="1"/>
  <c r="H60" i="1" l="1"/>
  <c r="H61" i="1" s="1"/>
</calcChain>
</file>

<file path=xl/sharedStrings.xml><?xml version="1.0" encoding="utf-8"?>
<sst xmlns="http://schemas.openxmlformats.org/spreadsheetml/2006/main" count="126" uniqueCount="122">
  <si>
    <r>
      <rPr>
        <sz val="8"/>
        <color theme="1"/>
        <rFont val="Calibri"/>
        <family val="2"/>
        <scheme val="minor"/>
      </rPr>
      <t>LARYVOX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HME</t>
    </r>
  </si>
  <si>
    <t>Round 48100</t>
  </si>
  <si>
    <t>Oval 48200</t>
  </si>
  <si>
    <t>XL 48320</t>
  </si>
  <si>
    <t>XL 48300</t>
  </si>
  <si>
    <t>Round 48120</t>
  </si>
  <si>
    <t>Oval 48220</t>
  </si>
  <si>
    <t>Round 48130</t>
  </si>
  <si>
    <t>Oval 48230</t>
  </si>
  <si>
    <t>XL 48330</t>
  </si>
  <si>
    <t>Round 48140</t>
  </si>
  <si>
    <t>Oval 48240</t>
  </si>
  <si>
    <t>XL 48340</t>
  </si>
  <si>
    <t>Round 48050</t>
  </si>
  <si>
    <t>Oval 48150</t>
  </si>
  <si>
    <t>XL 48250</t>
  </si>
  <si>
    <r>
      <rPr>
        <sz val="8"/>
        <color theme="1"/>
        <rFont val="Calibri"/>
        <family val="2"/>
        <scheme val="minor"/>
      </rPr>
      <t>LARYVOX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HME High Flow</t>
    </r>
  </si>
  <si>
    <r>
      <rPr>
        <sz val="8"/>
        <color theme="1"/>
        <rFont val="Calibri"/>
        <family val="2"/>
        <scheme val="minor"/>
      </rPr>
      <t>LARYVOX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HME O²</t>
    </r>
  </si>
  <si>
    <t>29110-…</t>
  </si>
  <si>
    <t>STANDARD</t>
  </si>
  <si>
    <t>FLEXIBLE</t>
  </si>
  <si>
    <t>HYDROSOFT</t>
  </si>
  <si>
    <t>COMFORT</t>
  </si>
  <si>
    <t>HYPOALLERGEN</t>
  </si>
  <si>
    <t>EXTRA FINE</t>
  </si>
  <si>
    <r>
      <rPr>
        <sz val="8"/>
        <color theme="1"/>
        <rFont val="Calibri"/>
        <family val="2"/>
        <scheme val="minor"/>
      </rPr>
      <t>LARYVOX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Extra</t>
    </r>
    <r>
      <rPr>
        <b/>
        <sz val="11"/>
        <color theme="1"/>
        <rFont val="Calibri"/>
        <family val="2"/>
        <scheme val="minor"/>
      </rPr>
      <t xml:space="preserve"> HME </t>
    </r>
  </si>
  <si>
    <r>
      <rPr>
        <sz val="8"/>
        <color theme="1"/>
        <rFont val="Calibri"/>
        <family val="2"/>
        <scheme val="minor"/>
      </rPr>
      <t>LARYVOX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Extra</t>
    </r>
    <r>
      <rPr>
        <b/>
        <sz val="11"/>
        <color theme="1"/>
        <rFont val="Calibri"/>
        <family val="2"/>
        <scheme val="minor"/>
      </rPr>
      <t xml:space="preserve"> HME  High Flow</t>
    </r>
  </si>
  <si>
    <t>CONVEX</t>
  </si>
  <si>
    <t>49861-xxxx</t>
  </si>
  <si>
    <t>49862-xxxx</t>
  </si>
  <si>
    <t>49860-xxxx</t>
  </si>
  <si>
    <t>49863-xxxx</t>
  </si>
  <si>
    <r>
      <rPr>
        <sz val="8"/>
        <color theme="1"/>
        <rFont val="Calibri"/>
        <family val="2"/>
        <scheme val="minor"/>
      </rPr>
      <t>LARYVOX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Extra</t>
    </r>
    <r>
      <rPr>
        <b/>
        <sz val="11"/>
        <color theme="1"/>
        <rFont val="Calibri"/>
        <family val="2"/>
        <scheme val="minor"/>
      </rPr>
      <t xml:space="preserve"> HME  Medium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</si>
  <si>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8"/>
        <color theme="1"/>
        <rFont val="Calibri"/>
        <family val="2"/>
        <scheme val="minor"/>
      </rPr>
      <t>LARYVOX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Extra</t>
    </r>
    <r>
      <rPr>
        <b/>
        <sz val="11"/>
        <color theme="1"/>
        <rFont val="Calibri"/>
        <family val="2"/>
        <scheme val="minor"/>
      </rPr>
      <t xml:space="preserve"> HME Sport</t>
    </r>
  </si>
  <si>
    <t>Ref</t>
  </si>
  <si>
    <t>Omschrijving</t>
  </si>
  <si>
    <t>excl. BTW</t>
  </si>
  <si>
    <t>incl. BTW</t>
  </si>
  <si>
    <t>ant.</t>
  </si>
  <si>
    <t>totaal</t>
  </si>
  <si>
    <t>HME filter cassettes / 30 stuks</t>
  </si>
  <si>
    <r>
      <rPr>
        <sz val="8"/>
        <color theme="1"/>
        <rFont val="Calibri"/>
        <family val="2"/>
        <scheme val="minor"/>
      </rPr>
      <t>LARYVOX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MY </t>
    </r>
    <r>
      <rPr>
        <b/>
        <sz val="11"/>
        <rFont val="Calibri"/>
        <family val="2"/>
        <scheme val="minor"/>
      </rPr>
      <t>EXTRA</t>
    </r>
    <r>
      <rPr>
        <b/>
        <sz val="11"/>
        <color theme="1"/>
        <rFont val="Calibri"/>
        <family val="2"/>
        <scheme val="minor"/>
      </rPr>
      <t xml:space="preserve"> HME </t>
    </r>
    <r>
      <rPr>
        <sz val="10"/>
        <color theme="1"/>
        <rFont val="Calibri"/>
        <family val="2"/>
        <scheme val="minor"/>
      </rPr>
      <t>(5 stuks)</t>
    </r>
  </si>
  <si>
    <r>
      <rPr>
        <sz val="8"/>
        <color theme="1"/>
        <rFont val="Calibri"/>
        <family val="2"/>
        <scheme val="minor"/>
      </rPr>
      <t>LARYVOX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EXTRA</t>
    </r>
    <r>
      <rPr>
        <b/>
        <sz val="11"/>
        <color theme="1"/>
        <rFont val="Calibri"/>
        <family val="2"/>
        <scheme val="minor"/>
      </rPr>
      <t xml:space="preserve"> HME Medium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(5 stuks)</t>
    </r>
  </si>
  <si>
    <r>
      <rPr>
        <sz val="8"/>
        <color theme="1"/>
        <rFont val="Calibri"/>
        <family val="2"/>
        <scheme val="minor"/>
      </rPr>
      <t>LARYVOX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EXTRA</t>
    </r>
    <r>
      <rPr>
        <b/>
        <sz val="11"/>
        <color theme="1"/>
        <rFont val="Calibri"/>
        <family val="2"/>
        <scheme val="minor"/>
      </rPr>
      <t xml:space="preserve"> HME High Flow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(5 stuks)</t>
    </r>
  </si>
  <si>
    <r>
      <rPr>
        <sz val="8"/>
        <color theme="1"/>
        <rFont val="Calibri"/>
        <family val="2"/>
        <scheme val="minor"/>
      </rPr>
      <t>LARYVOX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MY </t>
    </r>
    <r>
      <rPr>
        <b/>
        <sz val="11"/>
        <rFont val="Calibri"/>
        <family val="2"/>
        <scheme val="minor"/>
      </rPr>
      <t>EXTRA</t>
    </r>
    <r>
      <rPr>
        <b/>
        <sz val="11"/>
        <color theme="1"/>
        <rFont val="Calibri"/>
        <family val="2"/>
        <scheme val="minor"/>
      </rPr>
      <t xml:space="preserve"> HME Sport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(5 stuks)</t>
    </r>
  </si>
  <si>
    <t>Met convexe versterking 48500 (10 stuks)</t>
  </si>
  <si>
    <t>Rectangular 48400</t>
  </si>
  <si>
    <t>Klevers / 15 stuks</t>
  </si>
  <si>
    <t>Doekjes</t>
  </si>
  <si>
    <t>LARYVOX Duobrush, size 6-18 (spec. de maat)</t>
  </si>
  <si>
    <t xml:space="preserve">LARYVOX Stomalight </t>
  </si>
  <si>
    <t>Shower Guard Laryvox</t>
  </si>
  <si>
    <t>Shower Guard Secutrach</t>
  </si>
  <si>
    <t>Canuleband OPTIFLAUSH K</t>
  </si>
  <si>
    <t>Patiënt :</t>
  </si>
  <si>
    <t>Geboortedatum :</t>
  </si>
  <si>
    <t xml:space="preserve">Arts: </t>
  </si>
  <si>
    <t>Handtekening :</t>
  </si>
  <si>
    <t xml:space="preserve">Datum : </t>
  </si>
  <si>
    <t>Herbruikbare product</t>
  </si>
  <si>
    <r>
      <t xml:space="preserve">Laryvox PAD CONNECT / </t>
    </r>
    <r>
      <rPr>
        <sz val="11"/>
        <color theme="1"/>
        <rFont val="Calibri"/>
        <family val="2"/>
        <scheme val="minor"/>
      </rPr>
      <t>2 stuks</t>
    </r>
  </si>
  <si>
    <r>
      <rPr>
        <b/>
        <sz val="11"/>
        <rFont val="Calibri"/>
        <family val="2"/>
        <scheme val="minor"/>
      </rPr>
      <t>Laryvox PAD round /</t>
    </r>
    <r>
      <rPr>
        <sz val="11"/>
        <rFont val="Calibri"/>
        <family val="2"/>
        <scheme val="minor"/>
      </rPr>
      <t xml:space="preserve"> 2 stuks</t>
    </r>
  </si>
  <si>
    <r>
      <rPr>
        <b/>
        <sz val="11"/>
        <color theme="1"/>
        <rFont val="Calibri"/>
        <family val="2"/>
        <scheme val="minor"/>
      </rPr>
      <t>OPTICLEAR</t>
    </r>
    <r>
      <rPr>
        <sz val="11"/>
        <color theme="1"/>
        <rFont val="Calibri"/>
        <family val="2"/>
        <scheme val="minor"/>
      </rPr>
      <t xml:space="preserve"> (klever verwijderaar) / </t>
    </r>
    <r>
      <rPr>
        <sz val="8"/>
        <color theme="1"/>
        <rFont val="Calibri"/>
        <family val="2"/>
        <scheme val="minor"/>
      </rPr>
      <t>30 doekjes per stuk verpakt</t>
    </r>
  </si>
  <si>
    <r>
      <rPr>
        <b/>
        <sz val="11"/>
        <color theme="1"/>
        <rFont val="Calibri"/>
        <family val="2"/>
        <scheme val="minor"/>
      </rPr>
      <t>OPTIGARD</t>
    </r>
    <r>
      <rPr>
        <sz val="11"/>
        <color theme="1"/>
        <rFont val="Calibri"/>
        <family val="2"/>
        <scheme val="minor"/>
      </rPr>
      <t xml:space="preserve"> (beschermingdoekjes) / </t>
    </r>
    <r>
      <rPr>
        <sz val="8"/>
        <color theme="1"/>
        <rFont val="Calibri"/>
        <family val="2"/>
        <scheme val="minor"/>
      </rPr>
      <t>30 doekjes per stuk verpakt</t>
    </r>
  </si>
  <si>
    <r>
      <rPr>
        <b/>
        <sz val="11"/>
        <color theme="1"/>
        <rFont val="Calibri"/>
        <family val="2"/>
        <scheme val="minor"/>
      </rPr>
      <t>OPTIFAHL</t>
    </r>
    <r>
      <rPr>
        <sz val="11"/>
        <color theme="1"/>
        <rFont val="Calibri"/>
        <family val="2"/>
        <scheme val="minor"/>
      </rPr>
      <t xml:space="preserve"> (reinigingsdoekjes) / </t>
    </r>
    <r>
      <rPr>
        <sz val="8"/>
        <color theme="1"/>
        <rFont val="Calibri"/>
        <family val="2"/>
        <scheme val="minor"/>
      </rPr>
      <t>doos van 60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stuks</t>
    </r>
  </si>
  <si>
    <t>BE1090-EF</t>
  </si>
  <si>
    <t>BS Speak Free HME Easy flow / 30 stuks</t>
  </si>
  <si>
    <t>BE1090-EZ</t>
  </si>
  <si>
    <t>BS Speak Free HME Classic flow / 30 stuks</t>
  </si>
  <si>
    <t>Andere produkten, accessoires</t>
  </si>
  <si>
    <r>
      <rPr>
        <b/>
        <sz val="11"/>
        <color theme="1"/>
        <rFont val="Calibri"/>
        <family val="2"/>
        <scheme val="minor"/>
      </rPr>
      <t>OPTIFAHL</t>
    </r>
    <r>
      <rPr>
        <sz val="11"/>
        <color theme="1"/>
        <rFont val="Calibri"/>
        <family val="2"/>
        <scheme val="minor"/>
      </rPr>
      <t xml:space="preserve"> (reinigingsdoekjes) / </t>
    </r>
    <r>
      <rPr>
        <sz val="8"/>
        <color theme="1"/>
        <rFont val="Calibri"/>
        <family val="2"/>
        <scheme val="minor"/>
      </rPr>
      <t>30 doekjes per stuk verpakt</t>
    </r>
  </si>
  <si>
    <t>Handsfree</t>
  </si>
  <si>
    <r>
      <t>LARYVOX -</t>
    </r>
    <r>
      <rPr>
        <b/>
        <sz val="18"/>
        <color theme="1"/>
        <rFont val="Calibri"/>
        <family val="2"/>
        <scheme val="minor"/>
      </rPr>
      <t xml:space="preserve"> selectie van </t>
    </r>
    <r>
      <rPr>
        <b/>
        <sz val="18"/>
        <color rgb="FFFF0000"/>
        <rFont val="Calibri"/>
        <family val="2"/>
        <scheme val="minor"/>
      </rPr>
      <t>accessoires</t>
    </r>
    <r>
      <rPr>
        <b/>
        <sz val="18"/>
        <color theme="1"/>
        <rFont val="Calibri"/>
        <family val="2"/>
        <scheme val="minor"/>
      </rPr>
      <t xml:space="preserve"> om handmatig toe te voegen op p.1</t>
    </r>
  </si>
  <si>
    <t>omschrijving</t>
  </si>
  <si>
    <t>exc. BTW</t>
  </si>
  <si>
    <t>Veiligheid</t>
  </si>
  <si>
    <t>LARYVOX Safety set Laryngectomy</t>
  </si>
  <si>
    <t>LARYVOX Emergency set Laryngectomy</t>
  </si>
  <si>
    <t>LARYVOX SOS safe-mask</t>
  </si>
  <si>
    <t>LARYVOX SOS mask</t>
  </si>
  <si>
    <t>LARYVOX Alarm</t>
  </si>
  <si>
    <t>Tracheostoma bescherming</t>
  </si>
  <si>
    <t>Tracheofix L ( 7 x 7,5cm) beige / 10</t>
  </si>
  <si>
    <t>Tracheofix S  (5,5 x 6cm) beige / 10</t>
  </si>
  <si>
    <r>
      <t xml:space="preserve">Tracheotex Scarf - </t>
    </r>
    <r>
      <rPr>
        <sz val="9"/>
        <color theme="1"/>
        <rFont val="Calibri"/>
        <family val="2"/>
        <scheme val="minor"/>
      </rPr>
      <t>(spec. kleur)</t>
    </r>
  </si>
  <si>
    <t>43301-…</t>
  </si>
  <si>
    <r>
      <t xml:space="preserve">Tracheotex Shirt - </t>
    </r>
    <r>
      <rPr>
        <sz val="9"/>
        <color theme="1"/>
        <rFont val="Calibri"/>
        <family val="2"/>
        <scheme val="minor"/>
      </rPr>
      <t>(spec. kleur)</t>
    </r>
  </si>
  <si>
    <t>43001-…</t>
  </si>
  <si>
    <r>
      <t xml:space="preserve">Tracheotex Rolli Klett Jersey - </t>
    </r>
    <r>
      <rPr>
        <sz val="9"/>
        <color theme="1"/>
        <rFont val="Calibri"/>
        <family val="2"/>
        <scheme val="minor"/>
      </rPr>
      <t>(spec. kleur)</t>
    </r>
  </si>
  <si>
    <t>43302-…</t>
  </si>
  <si>
    <r>
      <t xml:space="preserve">Tracheotex Rolli Zip / Fine - </t>
    </r>
    <r>
      <rPr>
        <sz val="9"/>
        <color theme="1"/>
        <rFont val="Calibri"/>
        <family val="2"/>
        <scheme val="minor"/>
      </rPr>
      <t>(spec. kleur)</t>
    </r>
  </si>
  <si>
    <t>43000-…</t>
  </si>
  <si>
    <r>
      <t>Tracheotex Rolli Klett / Fine -</t>
    </r>
    <r>
      <rPr>
        <sz val="9"/>
        <color theme="1"/>
        <rFont val="Calibri"/>
        <family val="2"/>
        <scheme val="minor"/>
      </rPr>
      <t xml:space="preserve"> (spec. kleur)</t>
    </r>
  </si>
  <si>
    <t>Levenskwaliteit</t>
  </si>
  <si>
    <t>Voicetec - stemversterker</t>
  </si>
  <si>
    <t>LARYVOX Smell - hulp voor reukvermogen</t>
  </si>
  <si>
    <t>Afzuiging, inhalatie, reiniging, …</t>
  </si>
  <si>
    <t>Afzuigingspomp TRACHEOPORT Compact - met batterij</t>
  </si>
  <si>
    <t xml:space="preserve">Afzuigingspomp TRACHEOFIRST Compact </t>
  </si>
  <si>
    <t>Aerosol NEBUSTEAM</t>
  </si>
  <si>
    <t>Optibrush Swab / 30</t>
  </si>
  <si>
    <t>Optibrush Swab XL / 30</t>
  </si>
  <si>
    <t>*31850-..</t>
  </si>
  <si>
    <t xml:space="preserve">Optibrush (maat 4, 5, 6, 7, 8, 9, 10, 11, 12, 13, 14) / 4 </t>
  </si>
  <si>
    <t>*31855-..</t>
  </si>
  <si>
    <t xml:space="preserve">Optibrush Plus  (maat 5, 6, 7, 8, 9, 10, 11, 12, 14) / 4 </t>
  </si>
  <si>
    <t>*31800-..</t>
  </si>
  <si>
    <t xml:space="preserve">Optibrush Basic (maat 6, 8, 10, 12) / 4 </t>
  </si>
  <si>
    <t>Andere producten, accessoires</t>
  </si>
  <si>
    <r>
      <t>Laryvox Plug - universel Fahl</t>
    </r>
    <r>
      <rPr>
        <sz val="9"/>
        <color theme="1"/>
        <rFont val="Calibri"/>
        <family val="2"/>
        <scheme val="minor"/>
      </rPr>
      <t xml:space="preserve"> (voor stemprothese)</t>
    </r>
  </si>
  <si>
    <t>* specificeer de gewenste afmeting</t>
  </si>
  <si>
    <t>TOT p2</t>
  </si>
  <si>
    <r>
      <rPr>
        <b/>
        <sz val="14"/>
        <color theme="1"/>
        <rFont val="Calibri"/>
        <family val="2"/>
        <scheme val="minor"/>
      </rPr>
      <t xml:space="preserve"> Totaal (p. 1 + 2)  </t>
    </r>
    <r>
      <rPr>
        <sz val="14"/>
        <color theme="1"/>
        <rFont val="Calibri"/>
        <family val="2"/>
        <scheme val="minor"/>
      </rPr>
      <t xml:space="preserve"> incl. BTW (max 350,99 €)</t>
    </r>
  </si>
  <si>
    <t>Totaal p.1</t>
  </si>
  <si>
    <t>*68730-..</t>
  </si>
  <si>
    <t>*68630-..</t>
  </si>
  <si>
    <t>Suction catheter Metric L, 50 cm (CH 10, 12, 14, 16) / 30</t>
  </si>
  <si>
    <t>Suction catheter Metric S, 25 cm (CH 10, 12, 14, 16) / 30</t>
  </si>
  <si>
    <t xml:space="preserve">Laryvox Foam S / 10 </t>
  </si>
  <si>
    <t>Laryvox Foam M / 10</t>
  </si>
  <si>
    <t>Laryvox Foam L / 10</t>
  </si>
  <si>
    <r>
      <t xml:space="preserve">LARYVOX - HME &amp; Klevers - Bestelformulier  </t>
    </r>
    <r>
      <rPr>
        <b/>
        <sz val="28"/>
        <color theme="1"/>
        <rFont val="Calibri"/>
        <family val="2"/>
        <scheme val="minor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</si>
</sst>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FFFF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1" xfId="0" applyBorder="1"/>
    <xf numFmtId="164" fontId="0" fillId="0" borderId="0" xfId="0" applyNumberFormat="1"/>
    <xf numFmtId="0" fontId="0" fillId="0" borderId="8" xfId="0" applyBorder="1" applyAlignment="1">
      <alignment horizontal="center"/>
    </xf>
    <xf numFmtId="164" fontId="0" fillId="0" borderId="9" xfId="0" applyNumberFormat="1" applyBorder="1"/>
    <xf numFmtId="164" fontId="0" fillId="0" borderId="9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" xfId="0" applyNumberForma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1" fillId="0" borderId="1" xfId="0" applyFont="1" applyBorder="1"/>
    <xf numFmtId="0" fontId="10" fillId="0" borderId="1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6" xfId="0" applyNumberFormat="1" applyBorder="1"/>
    <xf numFmtId="164" fontId="7" fillId="0" borderId="21" xfId="0" applyNumberFormat="1" applyFont="1" applyBorder="1"/>
    <xf numFmtId="0" fontId="0" fillId="0" borderId="16" xfId="0" applyBorder="1" applyAlignment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22" xfId="0" applyNumberFormat="1" applyBorder="1"/>
    <xf numFmtId="164" fontId="0" fillId="0" borderId="2" xfId="0" applyNumberFormat="1" applyBorder="1"/>
    <xf numFmtId="0" fontId="10" fillId="0" borderId="2" xfId="0" applyFont="1" applyBorder="1" applyAlignment="1">
      <alignment horizontal="left"/>
    </xf>
    <xf numFmtId="3" fontId="0" fillId="0" borderId="2" xfId="0" applyNumberFormat="1" applyBorder="1"/>
    <xf numFmtId="0" fontId="0" fillId="0" borderId="2" xfId="0" applyBorder="1" applyAlignment="1">
      <alignment horizontal="center"/>
    </xf>
    <xf numFmtId="164" fontId="0" fillId="0" borderId="4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/>
    <xf numFmtId="0" fontId="0" fillId="3" borderId="1" xfId="0" applyFill="1" applyBorder="1"/>
    <xf numFmtId="164" fontId="15" fillId="3" borderId="21" xfId="0" applyNumberFormat="1" applyFont="1" applyFill="1" applyBorder="1"/>
    <xf numFmtId="0" fontId="0" fillId="0" borderId="1" xfId="0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66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8"/>
  <sheetViews>
    <sheetView tabSelected="1" zoomScaleNormal="100" workbookViewId="0">
      <selection sqref="A1:H1"/>
    </sheetView>
  </sheetViews>
  <sheetFormatPr baseColWidth="10" defaultColWidth="11.5546875" defaultRowHeight="14.4" x14ac:dyDescent="0.3"/>
  <cols>
    <col min="1" max="1" width="13.88671875" style="1" customWidth="1"/>
    <col min="2" max="2" width="14.88671875" customWidth="1"/>
    <col min="3" max="3" width="13" customWidth="1"/>
    <col min="4" max="4" width="18.6640625" customWidth="1"/>
    <col min="5" max="5" width="14.33203125" style="4" customWidth="1"/>
    <col min="6" max="6" width="14.88671875" style="4" customWidth="1"/>
    <col min="7" max="7" width="10" customWidth="1"/>
    <col min="8" max="8" width="12.5546875" style="4" customWidth="1"/>
  </cols>
  <sheetData>
    <row r="1" spans="1:15" s="2" customFormat="1" ht="30" customHeight="1" x14ac:dyDescent="0.7">
      <c r="A1" s="67" t="s">
        <v>121</v>
      </c>
      <c r="B1" s="68"/>
      <c r="C1" s="68"/>
      <c r="D1" s="68"/>
      <c r="E1" s="68"/>
      <c r="F1" s="68"/>
      <c r="G1" s="68"/>
      <c r="H1" s="69"/>
    </row>
    <row r="2" spans="1:15" x14ac:dyDescent="0.3">
      <c r="A2" s="5"/>
      <c r="H2" s="6"/>
    </row>
    <row r="3" spans="1:15" x14ac:dyDescent="0.3">
      <c r="A3" s="5" t="s">
        <v>34</v>
      </c>
      <c r="B3" s="59" t="s">
        <v>35</v>
      </c>
      <c r="C3" s="59"/>
      <c r="D3" s="59"/>
      <c r="E3" s="32" t="s">
        <v>36</v>
      </c>
      <c r="F3" s="32" t="s">
        <v>37</v>
      </c>
      <c r="G3" s="1" t="s">
        <v>38</v>
      </c>
      <c r="H3" s="7" t="s">
        <v>39</v>
      </c>
    </row>
    <row r="4" spans="1:15" x14ac:dyDescent="0.3">
      <c r="A4" s="5"/>
      <c r="H4" s="6"/>
    </row>
    <row r="5" spans="1:15" ht="18" x14ac:dyDescent="0.35">
      <c r="A5" s="53" t="s">
        <v>40</v>
      </c>
      <c r="B5" s="54"/>
      <c r="C5" s="54"/>
      <c r="H5" s="6"/>
    </row>
    <row r="6" spans="1:15" ht="7.5" customHeight="1" x14ac:dyDescent="0.3">
      <c r="A6" s="8"/>
      <c r="B6" s="9"/>
      <c r="C6" s="9"/>
      <c r="H6" s="6"/>
    </row>
    <row r="7" spans="1:15" x14ac:dyDescent="0.3">
      <c r="A7" s="17">
        <v>49800</v>
      </c>
      <c r="B7" s="61" t="s">
        <v>0</v>
      </c>
      <c r="C7" s="62"/>
      <c r="D7" s="63"/>
      <c r="E7" s="16">
        <v>76</v>
      </c>
      <c r="F7" s="16">
        <f>E7*1.06</f>
        <v>80.56</v>
      </c>
      <c r="G7" s="3"/>
      <c r="H7" s="11">
        <f>F7*G7</f>
        <v>0</v>
      </c>
    </row>
    <row r="8" spans="1:15" x14ac:dyDescent="0.3">
      <c r="A8" s="17">
        <v>49810</v>
      </c>
      <c r="B8" s="61" t="s">
        <v>16</v>
      </c>
      <c r="C8" s="62"/>
      <c r="D8" s="63"/>
      <c r="E8" s="16">
        <v>76</v>
      </c>
      <c r="F8" s="16">
        <f t="shared" ref="F8:F14" si="0">E8*1.06</f>
        <v>80.56</v>
      </c>
      <c r="G8" s="3"/>
      <c r="H8" s="11">
        <f>F8*G8</f>
        <v>0</v>
      </c>
    </row>
    <row r="9" spans="1:15" x14ac:dyDescent="0.3">
      <c r="A9" s="17">
        <v>49802</v>
      </c>
      <c r="B9" s="61" t="s">
        <v>17</v>
      </c>
      <c r="C9" s="62"/>
      <c r="D9" s="63"/>
      <c r="E9" s="16">
        <v>89</v>
      </c>
      <c r="F9" s="16">
        <f t="shared" si="0"/>
        <v>94.34</v>
      </c>
      <c r="G9" s="3"/>
      <c r="H9" s="11">
        <f t="shared" ref="H9:H57" si="1">F9*G9</f>
        <v>0</v>
      </c>
    </row>
    <row r="10" spans="1:15" ht="7.5" customHeight="1" x14ac:dyDescent="0.3">
      <c r="A10" s="17"/>
      <c r="B10" s="29"/>
      <c r="C10" s="30"/>
      <c r="D10" s="31"/>
      <c r="E10" s="16"/>
      <c r="F10" s="16"/>
      <c r="G10" s="3"/>
      <c r="H10" s="11"/>
    </row>
    <row r="11" spans="1:15" x14ac:dyDescent="0.3">
      <c r="A11" s="17">
        <v>49860</v>
      </c>
      <c r="B11" s="61" t="s">
        <v>25</v>
      </c>
      <c r="C11" s="62"/>
      <c r="D11" s="63"/>
      <c r="E11" s="16">
        <v>83</v>
      </c>
      <c r="F11" s="16">
        <f t="shared" si="0"/>
        <v>87.98</v>
      </c>
      <c r="G11" s="3"/>
      <c r="H11" s="11">
        <f t="shared" si="1"/>
        <v>0</v>
      </c>
    </row>
    <row r="12" spans="1:15" x14ac:dyDescent="0.3">
      <c r="A12" s="17">
        <v>49862</v>
      </c>
      <c r="B12" s="61" t="s">
        <v>32</v>
      </c>
      <c r="C12" s="62"/>
      <c r="D12" s="63"/>
      <c r="E12" s="16">
        <v>83</v>
      </c>
      <c r="F12" s="16">
        <f t="shared" si="0"/>
        <v>87.98</v>
      </c>
      <c r="G12" s="3"/>
      <c r="H12" s="11">
        <f t="shared" si="1"/>
        <v>0</v>
      </c>
    </row>
    <row r="13" spans="1:15" x14ac:dyDescent="0.3">
      <c r="A13" s="17">
        <v>49861</v>
      </c>
      <c r="B13" s="61" t="s">
        <v>26</v>
      </c>
      <c r="C13" s="62"/>
      <c r="D13" s="63"/>
      <c r="E13" s="16">
        <v>83</v>
      </c>
      <c r="F13" s="16">
        <f t="shared" si="0"/>
        <v>87.98</v>
      </c>
      <c r="G13" s="3"/>
      <c r="H13" s="11">
        <f t="shared" si="1"/>
        <v>0</v>
      </c>
    </row>
    <row r="14" spans="1:15" x14ac:dyDescent="0.3">
      <c r="A14" s="17">
        <v>49863</v>
      </c>
      <c r="B14" s="61" t="s">
        <v>33</v>
      </c>
      <c r="C14" s="62"/>
      <c r="D14" s="63"/>
      <c r="E14" s="16">
        <v>83</v>
      </c>
      <c r="F14" s="16">
        <f t="shared" si="0"/>
        <v>87.98</v>
      </c>
      <c r="G14" s="3"/>
      <c r="H14" s="11">
        <f t="shared" si="1"/>
        <v>0</v>
      </c>
    </row>
    <row r="15" spans="1:15" ht="12" customHeight="1" x14ac:dyDescent="0.3">
      <c r="A15" s="17"/>
      <c r="B15" s="29"/>
      <c r="C15" s="30"/>
      <c r="D15" s="31"/>
      <c r="E15" s="16"/>
      <c r="F15" s="16"/>
      <c r="G15" s="3"/>
      <c r="H15" s="11"/>
      <c r="M15" s="18"/>
      <c r="N15" s="18"/>
      <c r="O15" s="18"/>
    </row>
    <row r="16" spans="1:15" x14ac:dyDescent="0.3">
      <c r="A16" s="17" t="s">
        <v>30</v>
      </c>
      <c r="B16" s="61" t="s">
        <v>41</v>
      </c>
      <c r="C16" s="62"/>
      <c r="D16" s="63"/>
      <c r="E16" s="16">
        <v>14.2</v>
      </c>
      <c r="F16" s="16">
        <f>E16*1.06</f>
        <v>15.052</v>
      </c>
      <c r="G16" s="3"/>
      <c r="H16" s="11">
        <f t="shared" si="1"/>
        <v>0</v>
      </c>
      <c r="M16" s="18"/>
      <c r="N16" s="18"/>
      <c r="O16" s="18"/>
    </row>
    <row r="17" spans="1:15" x14ac:dyDescent="0.3">
      <c r="A17" s="17" t="s">
        <v>29</v>
      </c>
      <c r="B17" s="61" t="s">
        <v>42</v>
      </c>
      <c r="C17" s="62"/>
      <c r="D17" s="63"/>
      <c r="E17" s="16">
        <v>14.2</v>
      </c>
      <c r="F17" s="16">
        <f t="shared" ref="F17:F19" si="2">E17*1.06</f>
        <v>15.052</v>
      </c>
      <c r="G17" s="3"/>
      <c r="H17" s="11">
        <f t="shared" si="1"/>
        <v>0</v>
      </c>
      <c r="M17" s="18"/>
      <c r="N17" s="18"/>
      <c r="O17" s="18"/>
    </row>
    <row r="18" spans="1:15" x14ac:dyDescent="0.3">
      <c r="A18" s="17" t="s">
        <v>28</v>
      </c>
      <c r="B18" s="61" t="s">
        <v>43</v>
      </c>
      <c r="C18" s="62"/>
      <c r="D18" s="63"/>
      <c r="E18" s="16">
        <v>14.2</v>
      </c>
      <c r="F18" s="16">
        <f t="shared" si="2"/>
        <v>15.052</v>
      </c>
      <c r="G18" s="3"/>
      <c r="H18" s="11">
        <f t="shared" si="1"/>
        <v>0</v>
      </c>
      <c r="M18" s="18"/>
      <c r="N18" s="18"/>
      <c r="O18" s="18"/>
    </row>
    <row r="19" spans="1:15" x14ac:dyDescent="0.3">
      <c r="A19" s="17" t="s">
        <v>31</v>
      </c>
      <c r="B19" s="61" t="s">
        <v>44</v>
      </c>
      <c r="C19" s="62"/>
      <c r="D19" s="63"/>
      <c r="E19" s="16">
        <v>14.2</v>
      </c>
      <c r="F19" s="16">
        <f t="shared" si="2"/>
        <v>15.052</v>
      </c>
      <c r="G19" s="3"/>
      <c r="H19" s="11">
        <f t="shared" si="1"/>
        <v>0</v>
      </c>
      <c r="M19" s="18"/>
      <c r="N19" s="18"/>
      <c r="O19" s="18"/>
    </row>
    <row r="20" spans="1:15" ht="6.75" customHeight="1" x14ac:dyDescent="0.3">
      <c r="A20" s="5"/>
      <c r="B20" s="10"/>
      <c r="G20" s="20"/>
      <c r="H20" s="25"/>
    </row>
    <row r="21" spans="1:15" ht="18" x14ac:dyDescent="0.35">
      <c r="A21" s="53" t="s">
        <v>47</v>
      </c>
      <c r="B21" s="54"/>
      <c r="C21" s="54"/>
      <c r="H21" s="6"/>
    </row>
    <row r="22" spans="1:15" ht="6.75" customHeight="1" x14ac:dyDescent="0.3">
      <c r="A22" s="8"/>
      <c r="B22" s="9"/>
      <c r="C22" s="9"/>
      <c r="G22" s="21"/>
      <c r="H22" s="26"/>
    </row>
    <row r="23" spans="1:15" x14ac:dyDescent="0.3">
      <c r="A23" s="19" t="s">
        <v>19</v>
      </c>
      <c r="B23" s="3" t="s">
        <v>1</v>
      </c>
      <c r="C23" s="3" t="s">
        <v>2</v>
      </c>
      <c r="D23" s="3" t="s">
        <v>4</v>
      </c>
      <c r="E23" s="16">
        <v>44</v>
      </c>
      <c r="F23" s="16">
        <f t="shared" ref="F23:F29" si="3">E23*1.06</f>
        <v>46.64</v>
      </c>
      <c r="G23" s="23"/>
      <c r="H23" s="24">
        <f t="shared" si="1"/>
        <v>0</v>
      </c>
    </row>
    <row r="24" spans="1:15" x14ac:dyDescent="0.3">
      <c r="A24" s="19" t="s">
        <v>20</v>
      </c>
      <c r="B24" s="3" t="s">
        <v>5</v>
      </c>
      <c r="C24" s="3" t="s">
        <v>6</v>
      </c>
      <c r="D24" s="3" t="s">
        <v>3</v>
      </c>
      <c r="E24" s="16">
        <v>75</v>
      </c>
      <c r="F24" s="16">
        <f t="shared" si="3"/>
        <v>79.5</v>
      </c>
      <c r="G24" s="3"/>
      <c r="H24" s="24">
        <f t="shared" si="1"/>
        <v>0</v>
      </c>
    </row>
    <row r="25" spans="1:15" x14ac:dyDescent="0.3">
      <c r="A25" s="19" t="s">
        <v>21</v>
      </c>
      <c r="B25" s="3" t="s">
        <v>7</v>
      </c>
      <c r="C25" s="3" t="s">
        <v>8</v>
      </c>
      <c r="D25" s="3" t="s">
        <v>9</v>
      </c>
      <c r="E25" s="16">
        <v>114</v>
      </c>
      <c r="F25" s="16">
        <f t="shared" si="3"/>
        <v>120.84</v>
      </c>
      <c r="G25" s="3"/>
      <c r="H25" s="24">
        <f t="shared" si="1"/>
        <v>0</v>
      </c>
    </row>
    <row r="26" spans="1:15" x14ac:dyDescent="0.3">
      <c r="A26" s="19" t="s">
        <v>22</v>
      </c>
      <c r="B26" s="3" t="s">
        <v>10</v>
      </c>
      <c r="C26" s="3" t="s">
        <v>11</v>
      </c>
      <c r="D26" s="3" t="s">
        <v>12</v>
      </c>
      <c r="E26" s="16">
        <v>114</v>
      </c>
      <c r="F26" s="16">
        <f t="shared" si="3"/>
        <v>120.84</v>
      </c>
      <c r="G26" s="3"/>
      <c r="H26" s="24">
        <f t="shared" si="1"/>
        <v>0</v>
      </c>
    </row>
    <row r="27" spans="1:15" x14ac:dyDescent="0.3">
      <c r="A27" s="19" t="s">
        <v>23</v>
      </c>
      <c r="B27" s="3" t="s">
        <v>13</v>
      </c>
      <c r="C27" s="3" t="s">
        <v>14</v>
      </c>
      <c r="D27" s="3" t="s">
        <v>15</v>
      </c>
      <c r="E27" s="16">
        <v>159</v>
      </c>
      <c r="F27" s="16">
        <f t="shared" si="3"/>
        <v>168.54000000000002</v>
      </c>
      <c r="G27" s="3"/>
      <c r="H27" s="24">
        <f t="shared" si="1"/>
        <v>0</v>
      </c>
    </row>
    <row r="28" spans="1:15" x14ac:dyDescent="0.3">
      <c r="A28" s="19" t="s">
        <v>24</v>
      </c>
      <c r="B28" s="61" t="s">
        <v>46</v>
      </c>
      <c r="C28" s="62"/>
      <c r="D28" s="63"/>
      <c r="E28" s="16">
        <v>143</v>
      </c>
      <c r="F28" s="16">
        <f t="shared" si="3"/>
        <v>151.58000000000001</v>
      </c>
      <c r="G28" s="3"/>
      <c r="H28" s="24">
        <f t="shared" si="1"/>
        <v>0</v>
      </c>
    </row>
    <row r="29" spans="1:15" x14ac:dyDescent="0.3">
      <c r="A29" s="19" t="s">
        <v>27</v>
      </c>
      <c r="B29" s="61" t="s">
        <v>45</v>
      </c>
      <c r="C29" s="62"/>
      <c r="D29" s="63"/>
      <c r="E29" s="16">
        <v>96</v>
      </c>
      <c r="F29" s="16">
        <f t="shared" si="3"/>
        <v>101.76</v>
      </c>
      <c r="G29" s="22"/>
      <c r="H29" s="24">
        <f t="shared" si="1"/>
        <v>0</v>
      </c>
    </row>
    <row r="30" spans="1:15" ht="7.5" customHeight="1" x14ac:dyDescent="0.3">
      <c r="A30" s="5"/>
      <c r="G30" s="20"/>
      <c r="H30" s="25"/>
    </row>
    <row r="31" spans="1:15" ht="18" x14ac:dyDescent="0.35">
      <c r="A31" s="53" t="s">
        <v>59</v>
      </c>
      <c r="B31" s="54"/>
      <c r="C31" s="54"/>
      <c r="H31" s="6"/>
    </row>
    <row r="32" spans="1:15" ht="7.5" customHeight="1" x14ac:dyDescent="0.3">
      <c r="A32" s="5"/>
      <c r="G32" s="21"/>
      <c r="H32" s="26"/>
    </row>
    <row r="33" spans="1:8" x14ac:dyDescent="0.3">
      <c r="A33" s="17">
        <v>48710</v>
      </c>
      <c r="B33" s="27" t="s">
        <v>60</v>
      </c>
      <c r="C33" s="3"/>
      <c r="D33" s="3"/>
      <c r="E33" s="16">
        <v>198</v>
      </c>
      <c r="F33" s="16">
        <f>E33*1.06</f>
        <v>209.88000000000002</v>
      </c>
      <c r="G33" s="23"/>
      <c r="H33" s="24">
        <f t="shared" si="1"/>
        <v>0</v>
      </c>
    </row>
    <row r="34" spans="1:8" x14ac:dyDescent="0.3">
      <c r="A34" s="17">
        <v>48700</v>
      </c>
      <c r="B34" s="28" t="s">
        <v>61</v>
      </c>
      <c r="C34" s="3"/>
      <c r="D34" s="3"/>
      <c r="E34" s="16">
        <v>141</v>
      </c>
      <c r="F34" s="16">
        <f>E34*1.06</f>
        <v>149.46</v>
      </c>
      <c r="G34" s="23"/>
      <c r="H34" s="24">
        <f t="shared" si="1"/>
        <v>0</v>
      </c>
    </row>
    <row r="35" spans="1:8" ht="7.5" customHeight="1" x14ac:dyDescent="0.3">
      <c r="A35" s="5"/>
      <c r="H35" s="6"/>
    </row>
    <row r="36" spans="1:8" ht="18" x14ac:dyDescent="0.35">
      <c r="A36" s="53" t="s">
        <v>48</v>
      </c>
      <c r="B36" s="54"/>
      <c r="C36" s="54"/>
      <c r="H36" s="6"/>
    </row>
    <row r="37" spans="1:8" ht="8.25" customHeight="1" x14ac:dyDescent="0.3">
      <c r="A37" s="5"/>
      <c r="H37" s="39"/>
    </row>
    <row r="38" spans="1:8" x14ac:dyDescent="0.3">
      <c r="A38" s="17">
        <v>33260</v>
      </c>
      <c r="B38" s="61" t="s">
        <v>64</v>
      </c>
      <c r="C38" s="62"/>
      <c r="D38" s="63"/>
      <c r="E38" s="16">
        <v>11.4</v>
      </c>
      <c r="F38" s="16">
        <f>E38*1.06</f>
        <v>12.084000000000001</v>
      </c>
      <c r="G38" s="23"/>
      <c r="H38" s="24">
        <f t="shared" si="1"/>
        <v>0</v>
      </c>
    </row>
    <row r="39" spans="1:8" x14ac:dyDescent="0.3">
      <c r="A39" s="17">
        <v>33210</v>
      </c>
      <c r="B39" s="61" t="s">
        <v>70</v>
      </c>
      <c r="C39" s="62"/>
      <c r="D39" s="63"/>
      <c r="E39" s="16">
        <v>11.4</v>
      </c>
      <c r="F39" s="16">
        <f>E39*1.06</f>
        <v>12.084000000000001</v>
      </c>
      <c r="G39" s="23"/>
      <c r="H39" s="24">
        <f t="shared" si="1"/>
        <v>0</v>
      </c>
    </row>
    <row r="40" spans="1:8" x14ac:dyDescent="0.3">
      <c r="A40" s="17">
        <v>33500</v>
      </c>
      <c r="B40" s="61" t="s">
        <v>62</v>
      </c>
      <c r="C40" s="62"/>
      <c r="D40" s="63"/>
      <c r="E40" s="16">
        <v>11.4</v>
      </c>
      <c r="F40" s="16">
        <f t="shared" ref="F40:F41" si="4">E40*1.06</f>
        <v>12.084000000000001</v>
      </c>
      <c r="G40" s="3"/>
      <c r="H40" s="24">
        <f t="shared" si="1"/>
        <v>0</v>
      </c>
    </row>
    <row r="41" spans="1:8" x14ac:dyDescent="0.3">
      <c r="A41" s="17">
        <v>33600</v>
      </c>
      <c r="B41" s="61" t="s">
        <v>63</v>
      </c>
      <c r="C41" s="62"/>
      <c r="D41" s="63"/>
      <c r="E41" s="16">
        <v>11.4</v>
      </c>
      <c r="F41" s="16">
        <f t="shared" si="4"/>
        <v>12.084000000000001</v>
      </c>
      <c r="G41" s="3"/>
      <c r="H41" s="24">
        <f t="shared" si="1"/>
        <v>0</v>
      </c>
    </row>
    <row r="42" spans="1:8" ht="7.5" customHeight="1" x14ac:dyDescent="0.3">
      <c r="A42" s="5"/>
      <c r="H42" s="25"/>
    </row>
    <row r="43" spans="1:8" ht="15" customHeight="1" x14ac:dyDescent="0.35">
      <c r="A43" s="53" t="s">
        <v>71</v>
      </c>
      <c r="B43" s="54"/>
      <c r="C43" s="54"/>
      <c r="H43" s="6"/>
    </row>
    <row r="44" spans="1:8" ht="7.5" customHeight="1" x14ac:dyDescent="0.3">
      <c r="A44" s="5"/>
      <c r="H44" s="26"/>
    </row>
    <row r="45" spans="1:8" x14ac:dyDescent="0.3">
      <c r="A45" s="38" t="s">
        <v>65</v>
      </c>
      <c r="B45" s="37" t="s">
        <v>66</v>
      </c>
      <c r="C45" s="37"/>
      <c r="D45" s="37"/>
      <c r="E45" s="16">
        <v>240</v>
      </c>
      <c r="F45" s="16">
        <f t="shared" ref="F45:F46" si="5">E45*1.06</f>
        <v>254.4</v>
      </c>
      <c r="G45" s="3"/>
      <c r="H45" s="24">
        <f t="shared" si="1"/>
        <v>0</v>
      </c>
    </row>
    <row r="46" spans="1:8" x14ac:dyDescent="0.3">
      <c r="A46" s="38" t="s">
        <v>67</v>
      </c>
      <c r="B46" s="37" t="s">
        <v>68</v>
      </c>
      <c r="C46" s="37"/>
      <c r="D46" s="37"/>
      <c r="E46" s="16">
        <v>240</v>
      </c>
      <c r="F46" s="16">
        <f t="shared" si="5"/>
        <v>254.4</v>
      </c>
      <c r="G46" s="3"/>
      <c r="H46" s="24">
        <f t="shared" si="1"/>
        <v>0</v>
      </c>
    </row>
    <row r="47" spans="1:8" ht="7.5" customHeight="1" x14ac:dyDescent="0.3">
      <c r="A47" s="5"/>
      <c r="H47" s="25"/>
    </row>
    <row r="48" spans="1:8" ht="18" x14ac:dyDescent="0.35">
      <c r="A48" s="53" t="s">
        <v>69</v>
      </c>
      <c r="B48" s="54"/>
      <c r="C48" s="54"/>
      <c r="H48" s="6"/>
    </row>
    <row r="49" spans="1:8" ht="7.5" customHeight="1" x14ac:dyDescent="0.3">
      <c r="A49" s="5"/>
      <c r="H49" s="26"/>
    </row>
    <row r="50" spans="1:8" x14ac:dyDescent="0.3">
      <c r="A50" s="17" t="s">
        <v>18</v>
      </c>
      <c r="B50" s="61" t="s">
        <v>49</v>
      </c>
      <c r="C50" s="62"/>
      <c r="D50" s="63"/>
      <c r="E50" s="16">
        <v>26</v>
      </c>
      <c r="F50" s="16">
        <f>E50*1.06</f>
        <v>27.560000000000002</v>
      </c>
      <c r="G50" s="3"/>
      <c r="H50" s="24">
        <f t="shared" si="1"/>
        <v>0</v>
      </c>
    </row>
    <row r="51" spans="1:8" x14ac:dyDescent="0.3">
      <c r="A51" s="17">
        <v>69101</v>
      </c>
      <c r="B51" s="61" t="s">
        <v>50</v>
      </c>
      <c r="C51" s="62"/>
      <c r="D51" s="63"/>
      <c r="E51" s="16">
        <v>23</v>
      </c>
      <c r="F51" s="16">
        <f>E51*1.06</f>
        <v>24.380000000000003</v>
      </c>
      <c r="G51" s="3"/>
      <c r="H51" s="24">
        <f t="shared" si="1"/>
        <v>0</v>
      </c>
    </row>
    <row r="52" spans="1:8" x14ac:dyDescent="0.3">
      <c r="A52" s="17">
        <v>47400</v>
      </c>
      <c r="B52" s="61" t="s">
        <v>51</v>
      </c>
      <c r="C52" s="62"/>
      <c r="D52" s="63"/>
      <c r="E52" s="16">
        <v>19</v>
      </c>
      <c r="F52" s="16">
        <f>E52*1.06</f>
        <v>20.14</v>
      </c>
      <c r="G52" s="3"/>
      <c r="H52" s="24">
        <f t="shared" si="1"/>
        <v>0</v>
      </c>
    </row>
    <row r="53" spans="1:8" x14ac:dyDescent="0.3">
      <c r="A53" s="17">
        <v>47000</v>
      </c>
      <c r="B53" s="61" t="s">
        <v>52</v>
      </c>
      <c r="C53" s="62"/>
      <c r="D53" s="63"/>
      <c r="E53" s="16">
        <v>19</v>
      </c>
      <c r="F53" s="16">
        <f t="shared" ref="F53:F57" si="6">E53*1.06</f>
        <v>20.14</v>
      </c>
      <c r="G53" s="3"/>
      <c r="H53" s="24">
        <f t="shared" si="1"/>
        <v>0</v>
      </c>
    </row>
    <row r="54" spans="1:8" x14ac:dyDescent="0.3">
      <c r="A54" s="17">
        <v>32550</v>
      </c>
      <c r="B54" s="61" t="s">
        <v>53</v>
      </c>
      <c r="C54" s="62"/>
      <c r="D54" s="63"/>
      <c r="E54" s="16">
        <v>3.4</v>
      </c>
      <c r="F54" s="16">
        <f t="shared" si="6"/>
        <v>3.6040000000000001</v>
      </c>
      <c r="G54" s="3"/>
      <c r="H54" s="24">
        <f t="shared" si="1"/>
        <v>0</v>
      </c>
    </row>
    <row r="55" spans="1:8" x14ac:dyDescent="0.3">
      <c r="A55" s="17">
        <v>48420</v>
      </c>
      <c r="B55" s="61" t="s">
        <v>118</v>
      </c>
      <c r="C55" s="62"/>
      <c r="D55" s="63"/>
      <c r="E55" s="16">
        <v>17.399999999999999</v>
      </c>
      <c r="F55" s="16">
        <f t="shared" si="6"/>
        <v>18.443999999999999</v>
      </c>
      <c r="G55" s="3"/>
      <c r="H55" s="11">
        <f t="shared" si="1"/>
        <v>0</v>
      </c>
    </row>
    <row r="56" spans="1:8" x14ac:dyDescent="0.3">
      <c r="A56" s="17">
        <v>48430</v>
      </c>
      <c r="B56" s="61" t="s">
        <v>119</v>
      </c>
      <c r="C56" s="62"/>
      <c r="D56" s="63"/>
      <c r="E56" s="16">
        <v>17.399999999999999</v>
      </c>
      <c r="F56" s="16">
        <f t="shared" si="6"/>
        <v>18.443999999999999</v>
      </c>
      <c r="G56" s="3"/>
      <c r="H56" s="24">
        <f t="shared" si="1"/>
        <v>0</v>
      </c>
    </row>
    <row r="57" spans="1:8" x14ac:dyDescent="0.3">
      <c r="A57" s="17">
        <v>48440</v>
      </c>
      <c r="B57" s="61" t="s">
        <v>120</v>
      </c>
      <c r="C57" s="62"/>
      <c r="D57" s="63"/>
      <c r="E57" s="16">
        <v>17.399999999999999</v>
      </c>
      <c r="F57" s="16">
        <f t="shared" si="6"/>
        <v>18.443999999999999</v>
      </c>
      <c r="G57" s="3"/>
      <c r="H57" s="24">
        <f t="shared" si="1"/>
        <v>0</v>
      </c>
    </row>
    <row r="58" spans="1:8" x14ac:dyDescent="0.3">
      <c r="A58" s="17"/>
      <c r="B58" s="29"/>
      <c r="C58" s="30"/>
      <c r="D58" s="31"/>
      <c r="E58" s="16"/>
      <c r="F58" s="16"/>
      <c r="G58" s="3"/>
      <c r="H58" s="11"/>
    </row>
    <row r="59" spans="1:8" x14ac:dyDescent="0.3">
      <c r="A59" s="17"/>
      <c r="B59" s="70"/>
      <c r="C59" s="71"/>
      <c r="D59" s="72"/>
      <c r="E59" s="16"/>
      <c r="F59" s="16"/>
      <c r="G59" s="3"/>
      <c r="H59" s="11"/>
    </row>
    <row r="60" spans="1:8" ht="15.6" x14ac:dyDescent="0.3">
      <c r="A60" s="43"/>
      <c r="B60" s="45"/>
      <c r="C60" s="46"/>
      <c r="D60" s="47"/>
      <c r="E60" s="44"/>
      <c r="F60" s="16"/>
      <c r="G60" s="3" t="s">
        <v>113</v>
      </c>
      <c r="H60" s="34">
        <f>SUM(H6:H59)</f>
        <v>0</v>
      </c>
    </row>
    <row r="61" spans="1:8" ht="18" x14ac:dyDescent="0.35">
      <c r="A61" s="73" t="s">
        <v>112</v>
      </c>
      <c r="B61" s="74"/>
      <c r="C61" s="74"/>
      <c r="D61" s="74"/>
      <c r="E61" s="48"/>
      <c r="F61" s="49"/>
      <c r="G61" s="50"/>
      <c r="H61" s="51">
        <f>H60+H117</f>
        <v>0</v>
      </c>
    </row>
    <row r="62" spans="1:8" ht="15" thickBot="1" x14ac:dyDescent="0.35">
      <c r="A62" s="12"/>
      <c r="B62" s="13"/>
      <c r="C62" s="13"/>
      <c r="D62" s="13"/>
      <c r="E62" s="14"/>
      <c r="F62" s="14"/>
      <c r="G62" s="13"/>
      <c r="H62" s="15"/>
    </row>
    <row r="64" spans="1:8" x14ac:dyDescent="0.3">
      <c r="A64" s="35" t="s">
        <v>54</v>
      </c>
      <c r="B64" s="21"/>
      <c r="C64" s="21"/>
      <c r="D64" s="21"/>
      <c r="E64" s="21" t="s">
        <v>55</v>
      </c>
      <c r="F64" s="33"/>
      <c r="G64" s="21"/>
      <c r="H64" s="33"/>
    </row>
    <row r="66" spans="1:8" x14ac:dyDescent="0.3">
      <c r="A66" s="35" t="s">
        <v>56</v>
      </c>
      <c r="B66" s="21"/>
      <c r="C66" s="21" t="s">
        <v>57</v>
      </c>
      <c r="D66" s="21"/>
      <c r="E66" s="33"/>
      <c r="F66" s="36" t="s">
        <v>58</v>
      </c>
      <c r="G66" s="21"/>
      <c r="H66" s="33"/>
    </row>
    <row r="71" spans="1:8" ht="15" thickBot="1" x14ac:dyDescent="0.35"/>
    <row r="72" spans="1:8" ht="25.8" x14ac:dyDescent="0.5">
      <c r="A72" s="64" t="s">
        <v>72</v>
      </c>
      <c r="B72" s="65"/>
      <c r="C72" s="65"/>
      <c r="D72" s="65"/>
      <c r="E72" s="65"/>
      <c r="F72" s="65"/>
      <c r="G72" s="65"/>
      <c r="H72" s="66"/>
    </row>
    <row r="73" spans="1:8" x14ac:dyDescent="0.3">
      <c r="A73" s="5"/>
      <c r="G73" s="4"/>
      <c r="H73" s="6"/>
    </row>
    <row r="74" spans="1:8" x14ac:dyDescent="0.3">
      <c r="A74" s="5" t="s">
        <v>34</v>
      </c>
      <c r="B74" s="59" t="s">
        <v>73</v>
      </c>
      <c r="C74" s="59"/>
      <c r="D74" s="59"/>
      <c r="E74" s="32" t="s">
        <v>74</v>
      </c>
      <c r="F74" s="32" t="s">
        <v>37</v>
      </c>
      <c r="G74" s="32" t="s">
        <v>38</v>
      </c>
      <c r="H74" s="7" t="s">
        <v>39</v>
      </c>
    </row>
    <row r="75" spans="1:8" x14ac:dyDescent="0.3">
      <c r="A75" s="5"/>
      <c r="G75" s="4"/>
      <c r="H75" s="6"/>
    </row>
    <row r="76" spans="1:8" ht="18" x14ac:dyDescent="0.35">
      <c r="A76" s="53" t="s">
        <v>75</v>
      </c>
      <c r="B76" s="54"/>
      <c r="C76" s="54"/>
      <c r="G76" s="4"/>
      <c r="H76" s="6"/>
    </row>
    <row r="77" spans="1:8" x14ac:dyDescent="0.3">
      <c r="A77" s="8"/>
      <c r="B77" s="9"/>
      <c r="C77" s="9"/>
      <c r="G77" s="4"/>
      <c r="H77" s="6"/>
    </row>
    <row r="78" spans="1:8" x14ac:dyDescent="0.3">
      <c r="A78" s="17">
        <v>48006</v>
      </c>
      <c r="B78" s="61" t="s">
        <v>76</v>
      </c>
      <c r="C78" s="62"/>
      <c r="D78" s="63"/>
      <c r="E78" s="16">
        <v>128.5</v>
      </c>
      <c r="F78" s="40">
        <f>E78*1.06</f>
        <v>136.21</v>
      </c>
      <c r="G78" s="42"/>
      <c r="H78" s="11">
        <f>F78*G78</f>
        <v>0</v>
      </c>
    </row>
    <row r="79" spans="1:8" x14ac:dyDescent="0.3">
      <c r="A79" s="17">
        <v>48007</v>
      </c>
      <c r="B79" s="61" t="s">
        <v>77</v>
      </c>
      <c r="C79" s="62"/>
      <c r="D79" s="63"/>
      <c r="E79" s="16">
        <v>252.5</v>
      </c>
      <c r="F79" s="40">
        <f t="shared" ref="F79:F82" si="7">E79*1.06</f>
        <v>267.65000000000003</v>
      </c>
      <c r="G79" s="42"/>
      <c r="H79" s="11">
        <f t="shared" ref="H79:H82" si="8">F79*G79</f>
        <v>0</v>
      </c>
    </row>
    <row r="80" spans="1:8" x14ac:dyDescent="0.3">
      <c r="A80" s="17">
        <v>75000</v>
      </c>
      <c r="B80" s="61" t="s">
        <v>78</v>
      </c>
      <c r="C80" s="62"/>
      <c r="D80" s="63"/>
      <c r="E80" s="16">
        <v>26</v>
      </c>
      <c r="F80" s="40">
        <f t="shared" si="7"/>
        <v>27.560000000000002</v>
      </c>
      <c r="G80" s="42"/>
      <c r="H80" s="11">
        <f t="shared" si="8"/>
        <v>0</v>
      </c>
    </row>
    <row r="81" spans="1:8" x14ac:dyDescent="0.3">
      <c r="A81" s="17">
        <v>75010</v>
      </c>
      <c r="B81" s="29" t="s">
        <v>79</v>
      </c>
      <c r="C81" s="30"/>
      <c r="D81" s="31"/>
      <c r="E81" s="16">
        <v>26</v>
      </c>
      <c r="F81" s="40">
        <f t="shared" si="7"/>
        <v>27.560000000000002</v>
      </c>
      <c r="G81" s="42"/>
      <c r="H81" s="11">
        <f t="shared" si="8"/>
        <v>0</v>
      </c>
    </row>
    <row r="82" spans="1:8" x14ac:dyDescent="0.3">
      <c r="A82" s="17">
        <v>76000</v>
      </c>
      <c r="B82" s="61" t="s">
        <v>80</v>
      </c>
      <c r="C82" s="62"/>
      <c r="D82" s="63"/>
      <c r="E82" s="16">
        <v>13.3</v>
      </c>
      <c r="F82" s="40">
        <f t="shared" si="7"/>
        <v>14.098000000000001</v>
      </c>
      <c r="G82" s="42"/>
      <c r="H82" s="11">
        <f t="shared" si="8"/>
        <v>0</v>
      </c>
    </row>
    <row r="83" spans="1:8" x14ac:dyDescent="0.3">
      <c r="A83" s="5"/>
      <c r="B83" s="10"/>
      <c r="G83" s="4"/>
      <c r="H83" s="6"/>
    </row>
    <row r="84" spans="1:8" ht="18" x14ac:dyDescent="0.35">
      <c r="A84" s="53" t="s">
        <v>81</v>
      </c>
      <c r="B84" s="54"/>
      <c r="C84" s="54"/>
      <c r="G84" s="4"/>
      <c r="H84" s="6"/>
    </row>
    <row r="85" spans="1:8" x14ac:dyDescent="0.3">
      <c r="A85" s="8"/>
      <c r="B85" s="9"/>
      <c r="C85" s="9"/>
      <c r="G85" s="4"/>
      <c r="H85" s="6"/>
    </row>
    <row r="86" spans="1:8" x14ac:dyDescent="0.3">
      <c r="A86" s="17">
        <v>45100</v>
      </c>
      <c r="B86" s="61" t="s">
        <v>82</v>
      </c>
      <c r="C86" s="62"/>
      <c r="D86" s="63"/>
      <c r="E86" s="16">
        <v>6.75</v>
      </c>
      <c r="F86" s="40">
        <f>E86*1.06</f>
        <v>7.1550000000000002</v>
      </c>
      <c r="G86" s="42"/>
      <c r="H86" s="11">
        <f>F86*G86</f>
        <v>0</v>
      </c>
    </row>
    <row r="87" spans="1:8" x14ac:dyDescent="0.3">
      <c r="A87" s="17">
        <v>45400</v>
      </c>
      <c r="B87" s="61" t="s">
        <v>83</v>
      </c>
      <c r="C87" s="62"/>
      <c r="D87" s="63"/>
      <c r="E87" s="16">
        <v>6.75</v>
      </c>
      <c r="F87" s="40">
        <f t="shared" ref="F87:F92" si="9">E87*1.06</f>
        <v>7.1550000000000002</v>
      </c>
      <c r="G87" s="42"/>
      <c r="H87" s="11">
        <f t="shared" ref="H87:H92" si="10">F87*G87</f>
        <v>0</v>
      </c>
    </row>
    <row r="88" spans="1:8" x14ac:dyDescent="0.3">
      <c r="A88" s="17">
        <v>42000</v>
      </c>
      <c r="B88" s="61" t="s">
        <v>84</v>
      </c>
      <c r="C88" s="62"/>
      <c r="D88" s="63"/>
      <c r="E88" s="16">
        <v>13.3</v>
      </c>
      <c r="F88" s="40">
        <f t="shared" si="9"/>
        <v>14.098000000000001</v>
      </c>
      <c r="G88" s="42"/>
      <c r="H88" s="11">
        <f t="shared" si="10"/>
        <v>0</v>
      </c>
    </row>
    <row r="89" spans="1:8" x14ac:dyDescent="0.3">
      <c r="A89" s="17" t="s">
        <v>85</v>
      </c>
      <c r="B89" s="61" t="s">
        <v>86</v>
      </c>
      <c r="C89" s="62"/>
      <c r="D89" s="63"/>
      <c r="E89" s="16">
        <v>20</v>
      </c>
      <c r="F89" s="40">
        <f t="shared" si="9"/>
        <v>21.200000000000003</v>
      </c>
      <c r="G89" s="42"/>
      <c r="H89" s="11">
        <f t="shared" si="10"/>
        <v>0</v>
      </c>
    </row>
    <row r="90" spans="1:8" x14ac:dyDescent="0.3">
      <c r="A90" s="17" t="s">
        <v>87</v>
      </c>
      <c r="B90" s="61" t="s">
        <v>88</v>
      </c>
      <c r="C90" s="62"/>
      <c r="D90" s="63"/>
      <c r="E90" s="16">
        <v>20</v>
      </c>
      <c r="F90" s="40">
        <f t="shared" si="9"/>
        <v>21.200000000000003</v>
      </c>
      <c r="G90" s="42"/>
      <c r="H90" s="11">
        <f t="shared" si="10"/>
        <v>0</v>
      </c>
    </row>
    <row r="91" spans="1:8" x14ac:dyDescent="0.3">
      <c r="A91" s="17" t="s">
        <v>89</v>
      </c>
      <c r="B91" s="61" t="s">
        <v>90</v>
      </c>
      <c r="C91" s="62"/>
      <c r="D91" s="63"/>
      <c r="E91" s="16">
        <v>28</v>
      </c>
      <c r="F91" s="40">
        <f t="shared" si="9"/>
        <v>29.68</v>
      </c>
      <c r="G91" s="42"/>
      <c r="H91" s="11">
        <f t="shared" si="10"/>
        <v>0</v>
      </c>
    </row>
    <row r="92" spans="1:8" x14ac:dyDescent="0.3">
      <c r="A92" s="17" t="s">
        <v>91</v>
      </c>
      <c r="B92" s="61" t="s">
        <v>92</v>
      </c>
      <c r="C92" s="62"/>
      <c r="D92" s="63"/>
      <c r="E92" s="16">
        <v>23.5</v>
      </c>
      <c r="F92" s="40">
        <f t="shared" si="9"/>
        <v>24.91</v>
      </c>
      <c r="G92" s="42"/>
      <c r="H92" s="11">
        <f t="shared" si="10"/>
        <v>0</v>
      </c>
    </row>
    <row r="93" spans="1:8" x14ac:dyDescent="0.3">
      <c r="A93" s="5"/>
      <c r="G93" s="4"/>
      <c r="H93" s="6"/>
    </row>
    <row r="94" spans="1:8" ht="18" x14ac:dyDescent="0.35">
      <c r="A94" s="53" t="s">
        <v>93</v>
      </c>
      <c r="B94" s="54"/>
      <c r="C94" s="54"/>
      <c r="G94" s="4"/>
      <c r="H94" s="6"/>
    </row>
    <row r="95" spans="1:8" x14ac:dyDescent="0.3">
      <c r="A95" s="5"/>
      <c r="G95" s="4"/>
      <c r="H95" s="6"/>
    </row>
    <row r="96" spans="1:8" x14ac:dyDescent="0.3">
      <c r="A96" s="17">
        <v>77350</v>
      </c>
      <c r="B96" s="61" t="s">
        <v>94</v>
      </c>
      <c r="C96" s="62"/>
      <c r="D96" s="63"/>
      <c r="E96" s="16">
        <v>340</v>
      </c>
      <c r="F96" s="40">
        <f>E96*1.06</f>
        <v>360.40000000000003</v>
      </c>
      <c r="G96" s="42"/>
      <c r="H96" s="11">
        <f>F96*G96</f>
        <v>0</v>
      </c>
    </row>
    <row r="97" spans="1:8" x14ac:dyDescent="0.3">
      <c r="A97" s="17">
        <v>75130</v>
      </c>
      <c r="B97" s="61" t="s">
        <v>95</v>
      </c>
      <c r="C97" s="62"/>
      <c r="D97" s="63"/>
      <c r="E97" s="16">
        <v>26</v>
      </c>
      <c r="F97" s="40">
        <f>E97*1.06</f>
        <v>27.560000000000002</v>
      </c>
      <c r="G97" s="42"/>
      <c r="H97" s="11">
        <f>F97*G97</f>
        <v>0</v>
      </c>
    </row>
    <row r="98" spans="1:8" x14ac:dyDescent="0.3">
      <c r="A98" s="5"/>
      <c r="G98" s="4"/>
      <c r="H98" s="6"/>
    </row>
    <row r="99" spans="1:8" ht="18" x14ac:dyDescent="0.35">
      <c r="A99" s="53" t="s">
        <v>96</v>
      </c>
      <c r="B99" s="54"/>
      <c r="C99" s="54"/>
      <c r="G99" s="4"/>
      <c r="H99" s="6"/>
    </row>
    <row r="100" spans="1:8" x14ac:dyDescent="0.3">
      <c r="A100" s="5"/>
      <c r="G100" s="4"/>
      <c r="H100" s="6"/>
    </row>
    <row r="101" spans="1:8" x14ac:dyDescent="0.3">
      <c r="A101" s="17">
        <v>63600</v>
      </c>
      <c r="B101" s="52" t="s">
        <v>97</v>
      </c>
      <c r="C101" s="52"/>
      <c r="D101" s="52"/>
      <c r="E101" s="16">
        <v>463.5</v>
      </c>
      <c r="F101" s="40">
        <f>E101*1.06</f>
        <v>491.31</v>
      </c>
      <c r="G101" s="42"/>
      <c r="H101" s="11">
        <f>F101*G101</f>
        <v>0</v>
      </c>
    </row>
    <row r="102" spans="1:8" x14ac:dyDescent="0.3">
      <c r="A102" s="17">
        <v>67600</v>
      </c>
      <c r="B102" s="52" t="s">
        <v>98</v>
      </c>
      <c r="C102" s="52"/>
      <c r="D102" s="52"/>
      <c r="E102" s="16">
        <v>291</v>
      </c>
      <c r="F102" s="40">
        <f t="shared" ref="F102:F110" si="11">E102*1.06</f>
        <v>308.46000000000004</v>
      </c>
      <c r="G102" s="42"/>
      <c r="H102" s="11">
        <f t="shared" ref="H102:H110" si="12">F102*G102</f>
        <v>0</v>
      </c>
    </row>
    <row r="103" spans="1:8" x14ac:dyDescent="0.3">
      <c r="A103" s="17" t="s">
        <v>114</v>
      </c>
      <c r="B103" s="60" t="s">
        <v>116</v>
      </c>
      <c r="C103" s="60"/>
      <c r="D103" s="60"/>
      <c r="E103" s="16">
        <v>17.7</v>
      </c>
      <c r="F103" s="40">
        <f t="shared" si="11"/>
        <v>18.762</v>
      </c>
      <c r="G103" s="42"/>
      <c r="H103" s="11">
        <f t="shared" si="12"/>
        <v>0</v>
      </c>
    </row>
    <row r="104" spans="1:8" x14ac:dyDescent="0.3">
      <c r="A104" s="17" t="s">
        <v>115</v>
      </c>
      <c r="B104" s="41" t="s">
        <v>117</v>
      </c>
      <c r="C104" s="30"/>
      <c r="D104" s="31"/>
      <c r="E104" s="16">
        <v>17.7</v>
      </c>
      <c r="F104" s="40">
        <f t="shared" si="11"/>
        <v>18.762</v>
      </c>
      <c r="G104" s="42"/>
      <c r="H104" s="11">
        <f t="shared" si="12"/>
        <v>0</v>
      </c>
    </row>
    <row r="105" spans="1:8" x14ac:dyDescent="0.3">
      <c r="A105" s="17">
        <v>50500</v>
      </c>
      <c r="B105" s="61" t="s">
        <v>99</v>
      </c>
      <c r="C105" s="62"/>
      <c r="D105" s="63"/>
      <c r="E105" s="16">
        <v>130</v>
      </c>
      <c r="F105" s="40">
        <f t="shared" si="11"/>
        <v>137.80000000000001</v>
      </c>
      <c r="G105" s="42"/>
      <c r="H105" s="11">
        <f t="shared" si="12"/>
        <v>0</v>
      </c>
    </row>
    <row r="106" spans="1:8" x14ac:dyDescent="0.3">
      <c r="A106" s="17">
        <v>31910</v>
      </c>
      <c r="B106" s="29" t="s">
        <v>100</v>
      </c>
      <c r="C106" s="30"/>
      <c r="D106" s="31"/>
      <c r="E106" s="16">
        <v>8.6999999999999993</v>
      </c>
      <c r="F106" s="40">
        <f t="shared" si="11"/>
        <v>9.2219999999999995</v>
      </c>
      <c r="G106" s="42"/>
      <c r="H106" s="11">
        <f t="shared" si="12"/>
        <v>0</v>
      </c>
    </row>
    <row r="107" spans="1:8" x14ac:dyDescent="0.3">
      <c r="A107" s="17">
        <v>31920</v>
      </c>
      <c r="B107" s="29" t="s">
        <v>101</v>
      </c>
      <c r="C107" s="30"/>
      <c r="D107" s="31"/>
      <c r="E107" s="16">
        <v>8.6999999999999993</v>
      </c>
      <c r="F107" s="40">
        <f t="shared" si="11"/>
        <v>9.2219999999999995</v>
      </c>
      <c r="G107" s="42"/>
      <c r="H107" s="11">
        <f t="shared" si="12"/>
        <v>0</v>
      </c>
    </row>
    <row r="108" spans="1:8" x14ac:dyDescent="0.3">
      <c r="A108" s="17" t="s">
        <v>102</v>
      </c>
      <c r="B108" s="61" t="s">
        <v>103</v>
      </c>
      <c r="C108" s="62"/>
      <c r="D108" s="63"/>
      <c r="E108" s="16">
        <v>9.6</v>
      </c>
      <c r="F108" s="40">
        <f t="shared" si="11"/>
        <v>10.176</v>
      </c>
      <c r="G108" s="42"/>
      <c r="H108" s="11">
        <f t="shared" si="12"/>
        <v>0</v>
      </c>
    </row>
    <row r="109" spans="1:8" x14ac:dyDescent="0.3">
      <c r="A109" s="17" t="s">
        <v>104</v>
      </c>
      <c r="B109" s="61" t="s">
        <v>105</v>
      </c>
      <c r="C109" s="62"/>
      <c r="D109" s="63"/>
      <c r="E109" s="16">
        <v>10.4</v>
      </c>
      <c r="F109" s="40">
        <f t="shared" si="11"/>
        <v>11.024000000000001</v>
      </c>
      <c r="G109" s="42"/>
      <c r="H109" s="11">
        <f t="shared" si="12"/>
        <v>0</v>
      </c>
    </row>
    <row r="110" spans="1:8" x14ac:dyDescent="0.3">
      <c r="A110" s="17" t="s">
        <v>106</v>
      </c>
      <c r="B110" s="52" t="s">
        <v>107</v>
      </c>
      <c r="C110" s="52"/>
      <c r="D110" s="52"/>
      <c r="E110" s="16">
        <v>12.3</v>
      </c>
      <c r="F110" s="40">
        <f t="shared" si="11"/>
        <v>13.038000000000002</v>
      </c>
      <c r="G110" s="42"/>
      <c r="H110" s="11">
        <f t="shared" si="12"/>
        <v>0</v>
      </c>
    </row>
    <row r="111" spans="1:8" x14ac:dyDescent="0.3">
      <c r="A111" s="5"/>
      <c r="G111" s="4"/>
      <c r="H111" s="6"/>
    </row>
    <row r="112" spans="1:8" ht="18" x14ac:dyDescent="0.35">
      <c r="A112" s="53" t="s">
        <v>108</v>
      </c>
      <c r="B112" s="54"/>
      <c r="C112" s="54"/>
      <c r="G112" s="4"/>
      <c r="H112" s="6"/>
    </row>
    <row r="113" spans="1:8" x14ac:dyDescent="0.3">
      <c r="A113" s="5"/>
      <c r="G113" s="4"/>
      <c r="H113" s="6"/>
    </row>
    <row r="114" spans="1:8" x14ac:dyDescent="0.3">
      <c r="A114" s="17">
        <v>25800</v>
      </c>
      <c r="B114" s="29" t="s">
        <v>109</v>
      </c>
      <c r="C114" s="30"/>
      <c r="D114" s="31"/>
      <c r="E114" s="16">
        <v>31.2</v>
      </c>
      <c r="F114" s="40">
        <f t="shared" ref="F114" si="13">E114*1.06</f>
        <v>33.072000000000003</v>
      </c>
      <c r="G114" s="42"/>
      <c r="H114" s="11">
        <f t="shared" ref="H114" si="14">F114*G114</f>
        <v>0</v>
      </c>
    </row>
    <row r="115" spans="1:8" x14ac:dyDescent="0.3">
      <c r="A115" s="17"/>
      <c r="B115" s="29"/>
      <c r="C115" s="30"/>
      <c r="D115" s="31"/>
      <c r="E115" s="16"/>
      <c r="F115" s="40"/>
      <c r="G115" s="42"/>
      <c r="H115" s="11"/>
    </row>
    <row r="116" spans="1:8" x14ac:dyDescent="0.3">
      <c r="A116" s="55" t="s">
        <v>110</v>
      </c>
      <c r="B116" s="56"/>
      <c r="C116" s="56"/>
      <c r="D116" s="57"/>
      <c r="G116" s="4"/>
      <c r="H116" s="6"/>
    </row>
    <row r="117" spans="1:8" x14ac:dyDescent="0.3">
      <c r="A117" s="58"/>
      <c r="B117" s="59"/>
      <c r="C117" s="59"/>
      <c r="D117" s="59"/>
      <c r="E117" s="59"/>
      <c r="F117" s="18"/>
      <c r="G117" s="18" t="s">
        <v>111</v>
      </c>
      <c r="H117" s="6">
        <f>SUM(H78:H114)</f>
        <v>0</v>
      </c>
    </row>
    <row r="118" spans="1:8" ht="15" thickBot="1" x14ac:dyDescent="0.35">
      <c r="A118" s="12"/>
      <c r="B118" s="13"/>
      <c r="C118" s="13"/>
      <c r="D118" s="13"/>
      <c r="E118" s="14"/>
      <c r="F118" s="14"/>
      <c r="G118" s="14"/>
      <c r="H118" s="15"/>
    </row>
  </sheetData>
  <mergeCells count="64">
    <mergeCell ref="B59:D59"/>
    <mergeCell ref="B53:D53"/>
    <mergeCell ref="B54:D54"/>
    <mergeCell ref="B55:D55"/>
    <mergeCell ref="A61:D61"/>
    <mergeCell ref="B56:D56"/>
    <mergeCell ref="B57:D57"/>
    <mergeCell ref="B3:D3"/>
    <mergeCell ref="A1:H1"/>
    <mergeCell ref="A5:C5"/>
    <mergeCell ref="A21:C21"/>
    <mergeCell ref="B7:D7"/>
    <mergeCell ref="B8:D8"/>
    <mergeCell ref="B9:D9"/>
    <mergeCell ref="B11:D11"/>
    <mergeCell ref="B12:D12"/>
    <mergeCell ref="B13:D13"/>
    <mergeCell ref="B16:D16"/>
    <mergeCell ref="B17:D17"/>
    <mergeCell ref="B18:D18"/>
    <mergeCell ref="B19:D19"/>
    <mergeCell ref="B14:D14"/>
    <mergeCell ref="B28:D28"/>
    <mergeCell ref="B52:D52"/>
    <mergeCell ref="A36:C36"/>
    <mergeCell ref="B29:D29"/>
    <mergeCell ref="A31:C31"/>
    <mergeCell ref="B38:D38"/>
    <mergeCell ref="B40:D40"/>
    <mergeCell ref="B41:D41"/>
    <mergeCell ref="B39:D39"/>
    <mergeCell ref="A43:C43"/>
    <mergeCell ref="A48:C48"/>
    <mergeCell ref="B50:D50"/>
    <mergeCell ref="B51:D51"/>
    <mergeCell ref="A72:H72"/>
    <mergeCell ref="B74:D74"/>
    <mergeCell ref="A76:C76"/>
    <mergeCell ref="B78:D78"/>
    <mergeCell ref="B79:D79"/>
    <mergeCell ref="B80:D80"/>
    <mergeCell ref="B82:D82"/>
    <mergeCell ref="A84:C84"/>
    <mergeCell ref="B86:D86"/>
    <mergeCell ref="B87:D87"/>
    <mergeCell ref="B88:D88"/>
    <mergeCell ref="B89:D89"/>
    <mergeCell ref="B90:D90"/>
    <mergeCell ref="B91:D91"/>
    <mergeCell ref="B92:D92"/>
    <mergeCell ref="A94:C94"/>
    <mergeCell ref="B96:D96"/>
    <mergeCell ref="B97:D97"/>
    <mergeCell ref="A99:C99"/>
    <mergeCell ref="B101:D101"/>
    <mergeCell ref="B110:D110"/>
    <mergeCell ref="A112:C112"/>
    <mergeCell ref="A116:D116"/>
    <mergeCell ref="A117:E117"/>
    <mergeCell ref="B102:D102"/>
    <mergeCell ref="B103:D103"/>
    <mergeCell ref="B105:D105"/>
    <mergeCell ref="B108:D108"/>
    <mergeCell ref="B109:D109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&amp;L&amp;"-,Gras"&amp;14T-STOMA&amp;"-,Normal"&amp;11 sprl
Quai des Péniches, 69 - 19G
1000 Bruxelles&amp;CPhone : +32 2 660 62 30
e-mail : info@tstoma.eu
www.t-stoma.eu&amp;RTVA : BE 0673 613 431
Banque BNP Paribas Fortis, BIC : GEBABEBB
IBAN : BE76 0018 1050 4895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0715B5E2A834C8C0588EB0EB66460" ma:contentTypeVersion="11" ma:contentTypeDescription="Crée un document." ma:contentTypeScope="" ma:versionID="fc6eb5891dcfcead24e0f9e89c6a5565">
  <xsd:schema xmlns:xsd="http://www.w3.org/2001/XMLSchema" xmlns:xs="http://www.w3.org/2001/XMLSchema" xmlns:p="http://schemas.microsoft.com/office/2006/metadata/properties" xmlns:ns2="1d64083b-2f37-46e6-ae92-17ba92fb5b9d" targetNamespace="http://schemas.microsoft.com/office/2006/metadata/properties" ma:root="true" ma:fieldsID="442b64c164cee7890634450c3d09e1ab" ns2:_="">
    <xsd:import namespace="1d64083b-2f37-46e6-ae92-17ba92fb5b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083b-2f37-46e6-ae92-17ba92fb5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3A09F2-7836-427D-A2B6-038B23FCEC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E1FE8-3E35-46B1-B82F-E57F0A297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083b-2f37-46e6-ae92-17ba92fb5b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C09AC6-093C-4D90-8FB8-42581DB02691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1d64083b-2f37-46e6-ae92-17ba92fb5b9d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doskova</dc:creator>
  <cp:lastModifiedBy>Gabriela Massart</cp:lastModifiedBy>
  <cp:lastPrinted>2023-03-13T14:09:21Z</cp:lastPrinted>
  <dcterms:created xsi:type="dcterms:W3CDTF">2017-02-19T09:25:35Z</dcterms:created>
  <dcterms:modified xsi:type="dcterms:W3CDTF">2024-01-02T08:53:21Z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0x010100D220715B5E2A834C8C0588EB0EB66460</vt:lpwstr>
  </property>
</Properties>
</file>